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tabRatio="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<sst xmlns="http://schemas.openxmlformats.org/spreadsheetml/2006/main" count="49" uniqueCount="44">
  <si>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A</t>
  </si>
  <si>
    <t>B</t>
  </si>
  <si>
    <t>C</t>
  </si>
  <si>
    <t xml:space="preserve">D </t>
  </si>
  <si>
    <t>E</t>
  </si>
  <si>
    <t>F</t>
  </si>
  <si>
    <t>G</t>
  </si>
  <si>
    <t>H</t>
  </si>
  <si>
    <t>L</t>
  </si>
  <si>
    <t>M</t>
  </si>
  <si>
    <t>N</t>
  </si>
  <si>
    <t>dichiarato dal beneficiario</t>
  </si>
  <si>
    <t xml:space="preserve"> = E + F</t>
  </si>
  <si>
    <t>TRIENNIO DI RIFERIMENTO (2018 – 2020)</t>
  </si>
  <si>
    <t>miele</t>
  </si>
  <si>
    <t>CALCOLO DEL VALORE DANNO da gelata all'Apicoltura</t>
  </si>
  <si>
    <t>D1</t>
  </si>
  <si>
    <t>I</t>
  </si>
  <si>
    <t>PLV 2021 TOTALE comprensiva del Contributo di cui alla Colonna F</t>
  </si>
  <si>
    <r>
      <t>PLV MEDIA ORDINARIA TRIENNIO - Ricavo ordinario dalla vendita del prodotto nel triennio 2018-2020 o quinquennio 2016-2020
(</t>
    </r>
    <r>
      <rPr>
        <sz val="13"/>
        <rFont val="Arial"/>
        <family val="2"/>
      </rPr>
      <t>Euro)</t>
    </r>
  </si>
  <si>
    <t>DANNO 
Causato da gelo e brina 
 (euro)</t>
  </si>
  <si>
    <t xml:space="preserve">INCIDENZA del danno da gelo e brina (%) </t>
  </si>
  <si>
    <t>compilata da parte dell’agricoltore</t>
  </si>
  <si>
    <t>da decreto MIPAAF</t>
  </si>
  <si>
    <t xml:space="preserve"> = A * H * I 
oppure =A*D1</t>
  </si>
  <si>
    <t xml:space="preserve">1 – G/L </t>
  </si>
  <si>
    <t>si</t>
  </si>
  <si>
    <t>da anagrafe agricola o da anagrafe Apistica</t>
  </si>
  <si>
    <t xml:space="preserve">TOTALI  </t>
  </si>
  <si>
    <t xml:space="preserve"> = L – G 
SOLO SE DANNEGGIATE</t>
  </si>
  <si>
    <t xml:space="preserve">PLV 2021 - Ricavo dalla vendita prodotto 
(Euro) </t>
  </si>
  <si>
    <t>IN CASO DI COMPRESENZA DI ATTIVITA' APISTICA CON PRODUZIONI VEGETALI E/O ZOOTECNICHE DOVRA' ESSERE UTILIZZATA LA TABELLA SOTTO INDICATA</t>
  </si>
  <si>
    <t>Prodotto</t>
  </si>
  <si>
    <t xml:space="preserve">   n. alveari 2021 da fascicolo aziendale/anagrafe zootecnica</t>
  </si>
  <si>
    <t xml:space="preserve"> attività apistica danneggiata da gelo e brina</t>
  </si>
  <si>
    <t>(kg/alveare)</t>
  </si>
  <si>
    <t>Produzione 
 (kg)</t>
  </si>
  <si>
    <t xml:space="preserve">Prezzo 
  (euro/kg) </t>
  </si>
  <si>
    <t>Standard Value/alveare</t>
  </si>
  <si>
    <t xml:space="preserve">Eventuale contributo ricevuto per il danno non da gelo e brina </t>
  </si>
  <si>
    <t>resa media  alveare nel triennio 2018-2020  o quinquennio 2016-2020
 (kg/alveare)</t>
  </si>
  <si>
    <t>prezzo medio del prodotto
(Euro/kg)</t>
  </si>
  <si>
    <t xml:space="preserve">CALCOLO INCIDENZA % DEL DANNO </t>
  </si>
  <si>
    <t xml:space="preserve"> = C * D
 oppure  = A*D1*B/H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</si>
</sst>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410]\ #,##0.00;[Red]\-[$€-410]\ #,##0.00"/>
    <numFmt numFmtId="167" formatCode="#,##0.00\ [$€-410];[Red]\-#,##0.00\ [$€-410]"/>
    <numFmt numFmtId="168" formatCode="0.0%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#,##0\ &quot;€&quot;"/>
    <numFmt numFmtId="174" formatCode="0.0"/>
  </numFmts>
  <fonts count="52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color indexed="10"/>
      <name val="Arial"/>
      <family val="2"/>
    </font>
    <font>
      <sz val="20"/>
      <color indexed="5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1" fillId="37" borderId="13" xfId="0" applyFont="1" applyFill="1" applyBorder="1" applyAlignment="1">
      <alignment/>
    </xf>
    <xf numFmtId="0" fontId="0" fillId="0" borderId="14" xfId="0" applyBorder="1" applyAlignment="1">
      <alignment/>
    </xf>
    <xf numFmtId="173" fontId="1" fillId="0" borderId="14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7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40" zoomScaleNormal="40" zoomScalePageLayoutView="0" workbookViewId="0" topLeftCell="B5">
      <selection activeCell="N20" sqref="N20"/>
    </sheetView>
  </sheetViews>
  <sheetFormatPr defaultColWidth="10.7109375" defaultRowHeight="12.75"/>
  <cols>
    <col min="1" max="1" width="19.421875" style="0" customWidth="1"/>
    <col min="2" max="2" width="16.7109375" style="0" customWidth="1"/>
    <col min="3" max="3" width="15.7109375" style="0" customWidth="1"/>
    <col min="4" max="4" width="15.28125" style="0" customWidth="1"/>
    <col min="5" max="5" width="17.00390625" style="0" customWidth="1"/>
    <col min="6" max="7" width="22.28125" style="0" customWidth="1"/>
    <col min="8" max="8" width="23.7109375" style="0" customWidth="1"/>
    <col min="9" max="9" width="36.57421875" style="0" customWidth="1"/>
    <col min="10" max="11" width="21.00390625" style="0" customWidth="1"/>
    <col min="12" max="12" width="28.7109375" style="0" customWidth="1"/>
    <col min="13" max="13" width="20.7109375" style="0" customWidth="1"/>
    <col min="14" max="14" width="44.57421875" style="0" customWidth="1"/>
    <col min="15" max="15" width="33.7109375" style="0" customWidth="1"/>
  </cols>
  <sheetData>
    <row r="1" spans="1:12" ht="51.75" customHeight="1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</row>
    <row r="2" spans="1:15" ht="147.75" customHeight="1">
      <c r="A2" s="26"/>
      <c r="B2" s="39">
        <v>2021</v>
      </c>
      <c r="C2" s="40"/>
      <c r="D2" s="40"/>
      <c r="E2" s="40"/>
      <c r="F2" s="40"/>
      <c r="G2" s="40"/>
      <c r="H2" s="40"/>
      <c r="I2" s="41"/>
      <c r="J2" s="42"/>
      <c r="K2" s="43" t="s">
        <v>13</v>
      </c>
      <c r="L2" s="44"/>
      <c r="M2" s="42"/>
      <c r="N2" s="1" t="s">
        <v>15</v>
      </c>
      <c r="O2" s="12" t="s">
        <v>42</v>
      </c>
    </row>
    <row r="3" spans="1:15" ht="21">
      <c r="A3" s="35" t="s">
        <v>32</v>
      </c>
      <c r="B3" s="2" t="s">
        <v>0</v>
      </c>
      <c r="C3" s="2"/>
      <c r="D3" s="2" t="s">
        <v>1</v>
      </c>
      <c r="E3" s="2" t="s">
        <v>2</v>
      </c>
      <c r="F3" s="2" t="s">
        <v>3</v>
      </c>
      <c r="G3" s="2" t="s">
        <v>16</v>
      </c>
      <c r="H3" s="2" t="s">
        <v>4</v>
      </c>
      <c r="I3" s="2" t="s">
        <v>5</v>
      </c>
      <c r="J3" s="2" t="s">
        <v>6</v>
      </c>
      <c r="K3" s="3" t="s">
        <v>7</v>
      </c>
      <c r="L3" s="3" t="s">
        <v>17</v>
      </c>
      <c r="M3" s="3" t="s">
        <v>8</v>
      </c>
      <c r="N3" s="4" t="s">
        <v>9</v>
      </c>
      <c r="O3" s="5" t="s">
        <v>10</v>
      </c>
    </row>
    <row r="4" spans="1:15" ht="297" customHeight="1">
      <c r="A4" s="35"/>
      <c r="B4" s="6" t="s">
        <v>33</v>
      </c>
      <c r="C4" s="7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7" t="s">
        <v>30</v>
      </c>
      <c r="I4" s="7" t="s">
        <v>39</v>
      </c>
      <c r="J4" s="7" t="s">
        <v>18</v>
      </c>
      <c r="K4" s="8" t="s">
        <v>40</v>
      </c>
      <c r="L4" s="9" t="s">
        <v>41</v>
      </c>
      <c r="M4" s="9" t="s">
        <v>19</v>
      </c>
      <c r="N4" s="10" t="s">
        <v>20</v>
      </c>
      <c r="O4" s="11" t="s">
        <v>21</v>
      </c>
    </row>
    <row r="5" spans="1:15" ht="68.25">
      <c r="A5" s="17"/>
      <c r="B5" s="18" t="s">
        <v>27</v>
      </c>
      <c r="C5" s="13" t="s">
        <v>22</v>
      </c>
      <c r="D5" s="18" t="s">
        <v>11</v>
      </c>
      <c r="E5" s="18" t="s">
        <v>11</v>
      </c>
      <c r="F5" s="13" t="s">
        <v>11</v>
      </c>
      <c r="G5" s="18" t="s">
        <v>23</v>
      </c>
      <c r="H5" s="15" t="s">
        <v>43</v>
      </c>
      <c r="I5" s="13" t="s">
        <v>11</v>
      </c>
      <c r="J5" s="15" t="s">
        <v>12</v>
      </c>
      <c r="K5" s="13" t="s">
        <v>11</v>
      </c>
      <c r="L5" s="13" t="s">
        <v>11</v>
      </c>
      <c r="M5" s="16" t="s">
        <v>24</v>
      </c>
      <c r="N5" s="14" t="s">
        <v>29</v>
      </c>
      <c r="O5" s="19" t="s">
        <v>25</v>
      </c>
    </row>
    <row r="6" spans="1:15" ht="56.25" customHeight="1">
      <c r="A6" s="11" t="s">
        <v>14</v>
      </c>
      <c r="B6" s="27">
        <v>100</v>
      </c>
      <c r="C6" s="32" t="s">
        <v>26</v>
      </c>
      <c r="D6" s="28">
        <v>20</v>
      </c>
      <c r="E6" s="33">
        <f>D6*B6</f>
        <v>2000</v>
      </c>
      <c r="F6" s="34">
        <v>7</v>
      </c>
      <c r="G6" s="29">
        <v>431</v>
      </c>
      <c r="H6" s="20">
        <f>E6*F6</f>
        <v>14000</v>
      </c>
      <c r="I6" s="21"/>
      <c r="J6" s="20">
        <f>H6+I6</f>
        <v>14000</v>
      </c>
      <c r="K6" s="21">
        <v>35</v>
      </c>
      <c r="L6" s="21">
        <v>7</v>
      </c>
      <c r="M6" s="20">
        <f>B6*K6*L6</f>
        <v>24500</v>
      </c>
      <c r="N6" s="30">
        <f>IF(C6="si",M6-J6,0)</f>
        <v>10500</v>
      </c>
      <c r="O6" s="22"/>
    </row>
    <row r="7" spans="1:15" ht="22.5">
      <c r="A7" s="31" t="s">
        <v>28</v>
      </c>
      <c r="B7" s="23"/>
      <c r="C7" s="23"/>
      <c r="D7" s="23"/>
      <c r="E7" s="23"/>
      <c r="F7" s="23"/>
      <c r="G7" s="23"/>
      <c r="H7" s="24">
        <f>SUM(H6:H6)</f>
        <v>14000</v>
      </c>
      <c r="I7" s="24">
        <v>5000</v>
      </c>
      <c r="J7" s="24">
        <f>SUM(J6:J6)</f>
        <v>14000</v>
      </c>
      <c r="K7" s="24"/>
      <c r="L7" s="24"/>
      <c r="M7" s="24">
        <f>SUM(M6:M6)</f>
        <v>24500</v>
      </c>
      <c r="N7" s="24">
        <f>SUM(N6:N6)</f>
        <v>10500</v>
      </c>
      <c r="O7" s="25">
        <f>(N7/M7)*100</f>
        <v>42.857142857142854</v>
      </c>
    </row>
  </sheetData>
  <sheetProtection selectLockedCells="1" selectUnlockedCells="1"/>
  <mergeCells count="4">
    <mergeCell ref="A3:A4"/>
    <mergeCell ref="A1:L1"/>
    <mergeCell ref="B2:J2"/>
    <mergeCell ref="K2:M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Clary</dc:creator>
  <cp:keywords/>
  <dc:description/>
  <cp:lastModifiedBy>Alessandro Maggi</cp:lastModifiedBy>
  <dcterms:created xsi:type="dcterms:W3CDTF">2021-06-22T16:09:29Z</dcterms:created>
  <dcterms:modified xsi:type="dcterms:W3CDTF">2021-09-07T06:51:42Z</dcterms:modified>
  <cp:category/>
  <cp:version/>
  <cp:contentType/>
  <cp:contentStatus/>
</cp:coreProperties>
</file>